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07"/>
  <workbookPr filterPrivacy="1" defaultThemeVersion="124226"/>
  <xr:revisionPtr revIDLastSave="0" documentId="13_ncr:1_{C1F1538B-64ED-4E82-BB24-2082A4C1BBEB}"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支払い期限は2024年3月7日（木）※試験日前日までです。
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支払い期限は204年3月7日（木）※試験前日までです。
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<sst xmlns="http://schemas.openxmlformats.org/spreadsheetml/2006/main" count="332" uniqueCount="260">
  <si>
    <t>G検定 団体経由申込フォーム</t>
    <rPh sb="1" eb="3">
      <t>ケンテイ</t>
    </rPh>
    <rPh sb="4" eb="6">
      <t>ダンタイ</t>
    </rPh>
    <rPh sb="6" eb="8">
      <t>ケイユ</t>
    </rPh>
    <rPh sb="8" eb="10">
      <t>モウシコミ</t>
    </rPh>
    <phoneticPr fontId="1"/>
  </si>
  <si>
    <t>●</t>
    <phoneticPr fontId="1"/>
  </si>
  <si>
    <t>開催名　※必須</t>
    <rPh sb="0" eb="2">
      <t>カイサイ</t>
    </rPh>
    <rPh sb="2" eb="3">
      <t>メイ</t>
    </rPh>
    <rPh sb="5" eb="7">
      <t>ヒッス</t>
    </rPh>
    <phoneticPr fontId="1"/>
  </si>
  <si>
    <t>G検定2024#2</t>
    <rPh sb="1" eb="3">
      <t>ケンテイ</t>
    </rPh>
    <phoneticPr fontId="1"/>
  </si>
  <si>
    <t>V05R06</t>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</si>
  <si>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</si>
  <si>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t>企業名　※</t>
    <rPh sb="0" eb="2">
      <t>キギョウ</t>
    </rPh>
    <rPh sb="2" eb="3">
      <t>メイ</t>
    </rPh>
    <phoneticPr fontId="1"/>
  </si>
  <si>
    <t>●●●●株式会社</t>
    <rPh sb="4" eb="8">
      <t>カブシキガイシャ</t>
    </rPh>
    <phoneticPr fontId="1"/>
  </si>
  <si>
    <t>ご担当者名　※</t>
    <rPh sb="1" eb="4">
      <t>タントウシャ</t>
    </rPh>
    <rPh sb="4" eb="5">
      <t>メイ</t>
    </rPh>
    <phoneticPr fontId="1"/>
  </si>
  <si>
    <t>ご担当者Mailアドレス　※</t>
    <rPh sb="1" eb="4">
      <t>タントウシャ</t>
    </rPh>
    <phoneticPr fontId="1"/>
  </si>
  <si>
    <t>ご担当者TEL　※</t>
    <rPh sb="1" eb="4">
      <t>タントウシャ</t>
    </rPh>
    <phoneticPr fontId="1"/>
  </si>
  <si>
    <t>ご担当者所属　※</t>
    <rPh sb="1" eb="4">
      <t>タントウシャ</t>
    </rPh>
    <rPh sb="4" eb="6">
      <t>ショゾク</t>
    </rPh>
    <phoneticPr fontId="1"/>
  </si>
  <si>
    <t>団体ID</t>
    <rPh sb="0" eb="2">
      <t>ダンタイ</t>
    </rPh>
    <phoneticPr fontId="1"/>
  </si>
  <si>
    <t>xxxxxx</t>
    <phoneticPr fontId="1"/>
  </si>
  <si>
    <t>※試験事務局記載</t>
    <rPh sb="1" eb="3">
      <t>シケン</t>
    </rPh>
    <rPh sb="3" eb="6">
      <t>ジムキョク</t>
    </rPh>
    <rPh sb="6" eb="8">
      <t>キサイ</t>
    </rPh>
    <phoneticPr fontId="1"/>
  </si>
  <si>
    <t>＊確認cnt（学生）</t>
    <rPh sb="1" eb="3">
      <t>カクニン</t>
    </rPh>
    <rPh sb="7" eb="9">
      <t>ガクセイ</t>
    </rPh>
    <phoneticPr fontId="1"/>
  </si>
  <si>
    <t>学生金額（税込）</t>
    <rPh sb="0" eb="2">
      <t>ガクセイ</t>
    </rPh>
    <rPh sb="2" eb="4">
      <t>キンガク</t>
    </rPh>
    <rPh sb="4" eb="8">
      <t>ゼイコミ</t>
    </rPh>
    <phoneticPr fontId="1"/>
  </si>
  <si>
    <t>受験者数（学生）</t>
    <rPh sb="0" eb="3">
      <t>ジュケンシャ</t>
    </rPh>
    <rPh sb="3" eb="4">
      <t>スウ</t>
    </rPh>
    <rPh sb="5" eb="7">
      <t>ガクセイ</t>
    </rPh>
    <phoneticPr fontId="1"/>
  </si>
  <si>
    <t>名</t>
    <rPh sb="0" eb="1">
      <t>メイ</t>
    </rPh>
    <phoneticPr fontId="1"/>
  </si>
  <si>
    <t>＊確認cnt（一般）</t>
    <rPh sb="1" eb="3">
      <t>カクニン</t>
    </rPh>
    <rPh sb="7" eb="9">
      <t>イッパン</t>
    </rPh>
    <phoneticPr fontId="1"/>
  </si>
  <si>
    <t>一般金額（税込）</t>
    <rPh sb="0" eb="2">
      <t>イッパン</t>
    </rPh>
    <rPh sb="2" eb="4">
      <t>キンガク</t>
    </rPh>
    <rPh sb="4" eb="8">
      <t>ゼイコミ</t>
    </rPh>
    <phoneticPr fontId="1"/>
  </si>
  <si>
    <t>受験者数（一般）</t>
    <rPh sb="0" eb="3">
      <t>ジュケンシャ</t>
    </rPh>
    <rPh sb="3" eb="4">
      <t>スウ</t>
    </rPh>
    <rPh sb="5" eb="7">
      <t>イッパン</t>
    </rPh>
    <phoneticPr fontId="1"/>
  </si>
  <si>
    <t>＊確認cnt（合計）</t>
    <rPh sb="1" eb="3">
      <t>カクニン</t>
    </rPh>
    <rPh sb="7" eb="9">
      <t>ゴウケイ</t>
    </rPh>
    <phoneticPr fontId="1"/>
  </si>
  <si>
    <t>合計金額（税込）</t>
    <rPh sb="0" eb="2">
      <t>ゴウケイ</t>
    </rPh>
    <rPh sb="2" eb="4">
      <t>キンガク</t>
    </rPh>
    <rPh sb="4" eb="8">
      <t>ゼイコミ</t>
    </rPh>
    <phoneticPr fontId="1"/>
  </si>
  <si>
    <t>入金予定日</t>
    <rPh sb="0" eb="2">
      <t>ニュウキン</t>
    </rPh>
    <rPh sb="2" eb="4">
      <t>ヨテイ</t>
    </rPh>
    <rPh sb="4" eb="5">
      <t>ビ</t>
    </rPh>
    <phoneticPr fontId="1"/>
  </si>
  <si>
    <r>
      <t>■受験者様情報　</t>
    </r>
    <r>
      <rPr>
        <sz val="11"/>
        <color rgb="FFFF0000"/>
        <rFont val="Meiryo UI"/>
        <family val="3"/>
        <charset val="128"/>
      </rPr>
      <t>（※）必須</t>
    </r>
    <rPh sb="5" eb="7">
      <t>ジョウホウ</t>
    </rPh>
    <rPh sb="11" eb="13">
      <t>ヒッス</t>
    </rPh>
    <phoneticPr fontId="1"/>
  </si>
  <si>
    <t>No.</t>
    <phoneticPr fontId="1"/>
  </si>
  <si>
    <t>開催日付　※</t>
    <rPh sb="0" eb="2">
      <t>カイサイ</t>
    </rPh>
    <rPh sb="2" eb="4">
      <t>ヒヅケ</t>
    </rPh>
    <phoneticPr fontId="1"/>
  </si>
  <si>
    <t>氏名　※</t>
    <rPh sb="0" eb="2">
      <t>シメイ</t>
    </rPh>
    <phoneticPr fontId="1"/>
  </si>
  <si>
    <t>E-mailアドレス　※</t>
    <phoneticPr fontId="1"/>
  </si>
  <si>
    <t>生年月日※</t>
    <rPh sb="0" eb="2">
      <t>セイネン</t>
    </rPh>
    <rPh sb="2" eb="4">
      <t>ガッピ</t>
    </rPh>
    <phoneticPr fontId="1"/>
  </si>
  <si>
    <t>性別</t>
    <rPh sb="0" eb="2">
      <t>セイベツ</t>
    </rPh>
    <phoneticPr fontId="1"/>
  </si>
  <si>
    <t>一般／学生　※</t>
    <rPh sb="0" eb="2">
      <t>イッパン</t>
    </rPh>
    <rPh sb="3" eb="5">
      <t>ガクセイ</t>
    </rPh>
    <phoneticPr fontId="1"/>
  </si>
  <si>
    <t>初期パスワード　※</t>
    <rPh sb="0" eb="2">
      <t>ショキ</t>
    </rPh>
    <phoneticPr fontId="1"/>
  </si>
  <si>
    <t>住所（都道府県）</t>
    <rPh sb="0" eb="2">
      <t>ジュウショ</t>
    </rPh>
    <rPh sb="3" eb="7">
      <t>トドウフケン</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</si>
  <si>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</si>
  <si>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</si>
  <si>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</si>
  <si>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専攻（学生）　※</t>
    <rPh sb="0" eb="2">
      <t>センコウ</t>
    </rPh>
    <rPh sb="3" eb="5">
      <t>ガクセイ</t>
    </rPh>
    <phoneticPr fontId="1"/>
  </si>
  <si>
    <t>学年（学生）　※</t>
    <rPh sb="0" eb="2">
      <t>ガクネン</t>
    </rPh>
    <rPh sb="3" eb="5">
      <t>ガクセイ</t>
    </rPh>
    <phoneticPr fontId="1"/>
  </si>
  <si>
    <t>利用規約</t>
  </si>
  <si>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</si>
  <si>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</si>
  <si>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</si>
  <si>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</si>
  <si>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</si>
  <si>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</si>
  <si>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</si>
  <si>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</si>
  <si>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</si>
  <si>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</si>
  <si>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</si>
  <si>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</si>
  <si>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</si>
  <si>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</si>
  <si>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</si>
  <si>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</si>
  <si>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</si>
  <si>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</si>
  <si>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</si>
  <si>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</si>
  <si>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</si>
  <si>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</si>
  <si>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</si>
  <si>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</si>
  <si>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</si>
  <si>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</si>
  <si>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</si>
  <si>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</si>
  <si>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</si>
  <si>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</si>
  <si>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</si>
  <si>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</si>
  <si>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</si>
  <si>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</si>
  <si>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</si>
  <si>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</si>
  <si>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</si>
  <si>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3当社は、個人情報を、以下の目的のために利用します。また、当社は、利用に際し、必要な範囲で個人情報を業務委託先に預託することができるものとします。</t>
    <phoneticPr fontId="1"/>
  </si>
  <si>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</si>
  <si>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</si>
  <si>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</si>
  <si>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</si>
  <si>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</si>
  <si>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(6)その他利用者から得た同意の範囲内で利用すること</t>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</si>
  <si>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</si>
  <si>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</si>
  <si>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</si>
  <si>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</si>
  <si>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JTP株式会社 個人情報保護相談室</t>
    <phoneticPr fontId="1"/>
  </si>
  <si>
    <t>メールアドレス：adhq-all＠jtp.co.jp</t>
  </si>
  <si>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</si>
  <si>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</si>
  <si>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</si>
  <si>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</si>
  <si>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</si>
  <si>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</si>
  <si>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</si>
  <si>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</si>
  <si>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</si>
  <si>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</si>
  <si>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</si>
  <si>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</si>
  <si>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(1)利用目的 当社は、利用者が購入された商品およびサービスの代金をクレジットカードで決済するため以外の目的にクレジットカード情報を利用いたしません。</t>
  </si>
  <si>
    <t>(2)情報の取得者名 JTP株式会社</t>
    <phoneticPr fontId="1"/>
  </si>
  <si>
    <t>(3)情報の提供先名 ご利用の各カード会社およびカード決済会社(ゼウス株式会社)</t>
  </si>
  <si>
    <t>(4)保存期間 当社ではクレジットカード情報を保管いたしません。</t>
  </si>
  <si>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</si>
  <si>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</si>
  <si>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</si>
  <si>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</si>
  <si>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</si>
  <si>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</si>
  <si>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</si>
  <si>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</si>
  <si>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</si>
  <si>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</si>
  <si>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</si>
  <si>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</si>
  <si>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</si>
  <si>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</si>
  <si>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</si>
  <si>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</si>
  <si>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</si>
  <si>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</si>
  <si>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</si>
  <si>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</si>
  <si>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</si>
  <si>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</si>
  <si>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</si>
  <si>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</si>
  <si>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</si>
  <si>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</si>
  <si>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</si>
  <si>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</si>
  <si>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</si>
  <si>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</si>
  <si>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令和3年5月10日改定</t>
    <rPh sb="0" eb="2">
      <t>レイワ</t>
    </rPh>
    <rPh sb="3" eb="4">
      <t>ネン</t>
    </rPh>
    <rPh sb="5" eb="6">
      <t>ガツ</t>
    </rPh>
    <rPh sb="8" eb="9">
      <t>ヒ</t>
    </rPh>
    <rPh sb="9" eb="11">
      <t>カイテイ</t>
    </rPh>
    <phoneticPr fontId="1"/>
  </si>
  <si>
    <t>令和4年7月20日改定</t>
    <rPh sb="0" eb="2">
      <t>レイワ</t>
    </rPh>
    <rPh sb="3" eb="4">
      <t>ネン</t>
    </rPh>
    <rPh sb="5" eb="6">
      <t>ガツ</t>
    </rPh>
    <rPh sb="8" eb="9">
      <t>ヒ</t>
    </rPh>
    <rPh sb="9" eb="11">
      <t>カイテイ</t>
    </rPh>
    <phoneticPr fontId="1"/>
  </si>
  <si>
    <t>3月8日（金）</t>
    <rPh sb="1" eb="2">
      <t>ガツ</t>
    </rPh>
    <rPh sb="3" eb="4">
      <t>カ</t>
    </rPh>
    <rPh sb="5" eb="6">
      <t>キン</t>
    </rPh>
    <phoneticPr fontId="1"/>
  </si>
  <si>
    <t>深層　華子</t>
    <rPh sb="0" eb="2">
      <t>シンソウ</t>
    </rPh>
    <rPh sb="3" eb="5">
      <t>ハナコ</t>
    </rPh>
    <phoneticPr fontId="1"/>
  </si>
  <si>
    <t>h_shinsou@shin.co.jp</t>
  </si>
  <si>
    <t>女性</t>
    <rPh sb="0" eb="2">
      <t>ジョセイ</t>
    </rPh>
    <phoneticPr fontId="1"/>
  </si>
  <si>
    <t>学生</t>
    <rPh sb="0" eb="2">
      <t>ガクセイ</t>
    </rPh>
    <phoneticPr fontId="1"/>
  </si>
  <si>
    <t>shin0001</t>
  </si>
  <si>
    <t>北海道</t>
  </si>
  <si>
    <t>1:情報系以外の理工系</t>
  </si>
  <si>
    <t>7:その他</t>
  </si>
  <si>
    <t>深層　太郎</t>
    <rPh sb="0" eb="2">
      <t>シンソウ</t>
    </rPh>
    <rPh sb="3" eb="5">
      <t>タロウ</t>
    </rPh>
    <phoneticPr fontId="1"/>
  </si>
  <si>
    <t>shinsou@shin.co.jp</t>
  </si>
  <si>
    <t>男性</t>
    <rPh sb="0" eb="2">
      <t>ダンセイ</t>
    </rPh>
    <phoneticPr fontId="1"/>
  </si>
  <si>
    <t>一般</t>
    <rPh sb="0" eb="2">
      <t>イッパン</t>
    </rPh>
    <phoneticPr fontId="1"/>
  </si>
  <si>
    <t>東京都</t>
  </si>
  <si>
    <t>53:コンピュータ及び周辺機器製造または販売業</t>
  </si>
  <si>
    <t>8:研究・開発</t>
  </si>
  <si>
    <t>3:課長クラス</t>
  </si>
  <si>
    <t>3月9日（土）</t>
    <rPh sb="1" eb="2">
      <t>ガツ</t>
    </rPh>
    <rPh sb="3" eb="4">
      <t>カ</t>
    </rPh>
    <rPh sb="5" eb="6">
      <t>ド</t>
    </rPh>
    <phoneticPr fontId="1"/>
  </si>
  <si>
    <t>深層　次郎</t>
    <rPh sb="0" eb="2">
      <t>シンソウ</t>
    </rPh>
    <rPh sb="3" eb="5">
      <t>ジロウ</t>
    </rPh>
    <phoneticPr fontId="1"/>
  </si>
  <si>
    <t>j_shinsou@shin.co.jp</t>
  </si>
  <si>
    <t>未回答</t>
    <rPh sb="0" eb="3">
      <t>ミカイトウ</t>
    </rPh>
    <phoneticPr fontId="1"/>
  </si>
  <si>
    <t>宮城県</t>
  </si>
  <si>
    <t>52:情報処理・提供サービス業</t>
  </si>
  <si>
    <t>5:営業・販売</t>
  </si>
  <si>
    <t>4:係長、主任クラス</t>
  </si>
  <si>
    <t>北海道</t>
    <phoneticPr fontId="1"/>
  </si>
  <si>
    <t>51:ソフトウェア業</t>
    <phoneticPr fontId="1"/>
  </si>
  <si>
    <t>1:経営・社業全般</t>
    <phoneticPr fontId="1"/>
  </si>
  <si>
    <t>1:経営者、役員クラス</t>
    <phoneticPr fontId="1"/>
  </si>
  <si>
    <t>0:情報系</t>
    <phoneticPr fontId="1"/>
  </si>
  <si>
    <t>0:専門学校</t>
    <phoneticPr fontId="1"/>
  </si>
  <si>
    <t>消費税</t>
    <rPh sb="0" eb="3">
      <t>ショウヒゼイ</t>
    </rPh>
    <phoneticPr fontId="1"/>
  </si>
  <si>
    <t>青森県</t>
    <phoneticPr fontId="1"/>
  </si>
  <si>
    <t>52:情報処理・提供サービス業</t>
    <phoneticPr fontId="1"/>
  </si>
  <si>
    <t>2:経営企画</t>
    <phoneticPr fontId="1"/>
  </si>
  <si>
    <t>2:部長・事業部長クラス</t>
    <phoneticPr fontId="1"/>
  </si>
  <si>
    <t>1:情報系以外の理工系</t>
    <phoneticPr fontId="1"/>
  </si>
  <si>
    <t>1:大学１年</t>
    <phoneticPr fontId="1"/>
  </si>
  <si>
    <t>岩手県</t>
    <phoneticPr fontId="1"/>
  </si>
  <si>
    <t>53:コンピュータ及び周辺機器製造または販売業</t>
    <phoneticPr fontId="1"/>
  </si>
  <si>
    <t>3:情報システム・システム企画</t>
    <phoneticPr fontId="1"/>
  </si>
  <si>
    <t>3:課長クラス</t>
    <phoneticPr fontId="1"/>
  </si>
  <si>
    <t>10%引き</t>
    <rPh sb="3" eb="4">
      <t>ヒ</t>
    </rPh>
    <phoneticPr fontId="1"/>
  </si>
  <si>
    <t>2:その他専攻</t>
    <phoneticPr fontId="1"/>
  </si>
  <si>
    <t>2:大学２年</t>
    <phoneticPr fontId="1"/>
  </si>
  <si>
    <t>宮城県</t>
    <phoneticPr fontId="1"/>
  </si>
  <si>
    <t>54:農業、林業、漁業、鉱業</t>
    <phoneticPr fontId="1"/>
  </si>
  <si>
    <t>4:総務・経理・人事</t>
    <phoneticPr fontId="1"/>
  </si>
  <si>
    <t>4:係長、主任クラス</t>
    <phoneticPr fontId="1"/>
  </si>
  <si>
    <t>20%引き</t>
    <rPh sb="3" eb="4">
      <t>ヒ</t>
    </rPh>
    <phoneticPr fontId="1"/>
  </si>
  <si>
    <t>3:大学３年</t>
    <phoneticPr fontId="1"/>
  </si>
  <si>
    <t>秋田県</t>
    <phoneticPr fontId="1"/>
  </si>
  <si>
    <t>55:建設業</t>
    <phoneticPr fontId="1"/>
  </si>
  <si>
    <t>5:営業・販売</t>
    <phoneticPr fontId="1"/>
  </si>
  <si>
    <t>5:一般社員・職員</t>
    <phoneticPr fontId="1"/>
  </si>
  <si>
    <t>30％引き</t>
    <rPh sb="3" eb="4">
      <t>ヒ</t>
    </rPh>
    <phoneticPr fontId="1"/>
  </si>
  <si>
    <t>4:大学４年</t>
    <phoneticPr fontId="1"/>
  </si>
  <si>
    <t>山形県</t>
    <phoneticPr fontId="1"/>
  </si>
  <si>
    <t>56:製造業</t>
    <phoneticPr fontId="1"/>
  </si>
  <si>
    <t>6:生産・製造</t>
    <phoneticPr fontId="1"/>
  </si>
  <si>
    <t>999:その他</t>
    <phoneticPr fontId="1"/>
  </si>
  <si>
    <t>5:大学院１年</t>
    <phoneticPr fontId="1"/>
  </si>
  <si>
    <t>福島県</t>
    <phoneticPr fontId="1"/>
  </si>
  <si>
    <t>57:電気・ガス・熱供給・水道業</t>
    <phoneticPr fontId="1"/>
  </si>
  <si>
    <t>7:企画・調査・マーケティング</t>
    <phoneticPr fontId="1"/>
  </si>
  <si>
    <t>6:大学院２年</t>
    <phoneticPr fontId="1"/>
  </si>
  <si>
    <t>茨城県</t>
    <phoneticPr fontId="1"/>
  </si>
  <si>
    <t>58:運輸・通信業</t>
    <phoneticPr fontId="1"/>
  </si>
  <si>
    <t>8:研究・開発</t>
    <phoneticPr fontId="1"/>
  </si>
  <si>
    <t>7:その他</t>
    <phoneticPr fontId="1"/>
  </si>
  <si>
    <t>栃木県</t>
    <phoneticPr fontId="1"/>
  </si>
  <si>
    <t>59:卸売・小売業、飲食店</t>
    <phoneticPr fontId="1"/>
  </si>
  <si>
    <t>8:小中学校</t>
    <phoneticPr fontId="1"/>
  </si>
  <si>
    <t>群馬県</t>
    <phoneticPr fontId="1"/>
  </si>
  <si>
    <t>60:金融・保険業、不動産業</t>
    <phoneticPr fontId="1"/>
  </si>
  <si>
    <t>9:高等学校</t>
    <phoneticPr fontId="1"/>
  </si>
  <si>
    <t>埼玉県</t>
    <phoneticPr fontId="1"/>
  </si>
  <si>
    <t>61:サービス業</t>
    <phoneticPr fontId="1"/>
  </si>
  <si>
    <t>10:高等専門学校</t>
    <phoneticPr fontId="1"/>
  </si>
  <si>
    <t>千葉県</t>
    <phoneticPr fontId="1"/>
  </si>
  <si>
    <t>62:調査業、広告業</t>
    <phoneticPr fontId="1"/>
  </si>
  <si>
    <t>東京都</t>
    <phoneticPr fontId="1"/>
  </si>
  <si>
    <t>63:医療・福祉業</t>
    <phoneticPr fontId="1"/>
  </si>
  <si>
    <t>神奈川県</t>
    <phoneticPr fontId="1"/>
  </si>
  <si>
    <t>64:教育（学校、研究機関）</t>
    <phoneticPr fontId="1"/>
  </si>
  <si>
    <t>新潟県</t>
    <phoneticPr fontId="1"/>
  </si>
  <si>
    <t>65:官公庁、公益団体</t>
    <phoneticPr fontId="1"/>
  </si>
  <si>
    <t>富山県</t>
    <phoneticPr fontId="1"/>
  </si>
  <si>
    <t>66:無職、その他</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</si>
  <si>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</si>
  <si>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</si>
  <si>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</si>
  <si>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</si>
  <si>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</si>
  <si>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</si>
  <si>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</si>
  <si>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</si>
  <si>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</si>
  <si>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</si>
  <si>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</si>
  <si>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</si>
  <si>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</si>
  <si>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</si>
  <si>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</si>
  <si>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</si>
  <si>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</si>
  <si>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</si>
  <si>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</si>
  <si>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</si>
  <si>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</si>
  <si>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</si>
  <si>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</si>
  <si>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</si>
  <si>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</si>
  <si>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</si>
  <si>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</si>
  <si>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</si>
  <si>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</si>
  <si>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</si>
  <si>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</si>
  <si>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その他</t>
    <rPh sb="2" eb="3">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</si>
</sst>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613523</xdr:colOff>
      <xdr:row>3</xdr:row>
      <xdr:rowOff>10244</xdr:rowOff>
    </xdr:from>
    <xdr:to>
      <xdr:col>9</xdr:col>
      <xdr:colOff>819711</xdr:colOff>
      <xdr:row>8</xdr:row>
      <xdr:rowOff>52188</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424148" y="753194"/>
          <a:ext cx="5692588" cy="1318294"/>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194422</xdr:colOff>
      <xdr:row>3</xdr:row>
      <xdr:rowOff>7845</xdr:rowOff>
    </xdr:from>
    <xdr:to>
      <xdr:col>5</xdr:col>
      <xdr:colOff>501463</xdr:colOff>
      <xdr:row>8</xdr:row>
      <xdr:rowOff>65796</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61647" y="750795"/>
          <a:ext cx="4650441" cy="1334301"/>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647140</xdr:colOff>
      <xdr:row>2</xdr:row>
      <xdr:rowOff>246688</xdr:rowOff>
    </xdr:from>
    <xdr:to>
      <xdr:col>9</xdr:col>
      <xdr:colOff>1077446</xdr:colOff>
      <xdr:row>8</xdr:row>
      <xdr:rowOff>76200</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457765" y="741988"/>
          <a:ext cx="5916706" cy="135351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194422</xdr:colOff>
      <xdr:row>3</xdr:row>
      <xdr:rowOff>7845</xdr:rowOff>
    </xdr:from>
    <xdr:to>
      <xdr:col>5</xdr:col>
      <xdr:colOff>512669</xdr:colOff>
      <xdr:row>8</xdr:row>
      <xdr:rowOff>65796</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61647" y="750795"/>
          <a:ext cx="4661647" cy="1334301"/>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bottomRight" activeCell="D19" sqref="D19"/>
      <selection pane="bottomLeft" activeCell="A13" sqref="A13"/>
      <selection pane="topRight" activeCell="D1" sqref="D1"/>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45307</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0</v>
      </c>
      <c r="F11" s="25" t="s">
        <v>15</v>
      </c>
      <c r="G11" s="29" t="s">
        <v>16</v>
      </c>
      <c r="H11" s="32">
        <f>E11*リスト!L2</f>
        <v>0</v>
      </c>
    </row>
    <row r="12" spans="1:14" ht="20.100000000000001" customHeight="1" thickBot="1">
      <c r="A12" s="7" t="s">
        <v>1</v>
      </c>
      <c r="B12" s="1" t="s">
        <v>17</v>
      </c>
      <c r="C12" s="37">
        <f>COUNTIF($G$17:$G$1016,"学生")</f>
        <v>0</v>
      </c>
      <c r="D12" s="1" t="s">
        <v>18</v>
      </c>
      <c r="E12" s="20">
        <f>C13</f>
        <v>0</v>
      </c>
      <c r="F12" s="25" t="s">
        <v>19</v>
      </c>
      <c r="G12" s="31" t="s">
        <v>20</v>
      </c>
      <c r="H12" s="33">
        <f>E12*リスト!L1</f>
        <v>0</v>
      </c>
    </row>
    <row r="13" spans="1:14" ht="20.100000000000001" customHeight="1" thickBot="1">
      <c r="A13" s="7" t="s">
        <v>1</v>
      </c>
      <c r="B13" s="1" t="s">
        <v>21</v>
      </c>
      <c r="C13" s="37">
        <f>COUNTIF($G$17:$G$1016,"一般")</f>
        <v>0</v>
      </c>
      <c r="D13" s="1" t="s">
        <v>18</v>
      </c>
      <c r="E13" s="20">
        <f>E11+E12</f>
        <v>0</v>
      </c>
      <c r="F13" s="25" t="s">
        <v>22</v>
      </c>
      <c r="G13" s="30" t="s">
        <v>23</v>
      </c>
      <c r="H13" s="34">
        <f>SUM(H11:H12)</f>
        <v>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iDYYhr0Mv3xVRB1vpS46Nq8yrh92PdQQ3dujbN67Se4xsCCHgOT31ZPS9PrYsJcqUr1DdKRjOo/H/KufS4mSwA==" saltValue="it6FOypunnGd6wv8FDR5cQ=="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647531</xdr:colOff>
                    <xdr:row>4</xdr:row>
                    <xdr:rowOff>209099</xdr:rowOff>
                  </from>
                  <to>
                    <xdr:col>5</xdr:col>
                    <xdr:colOff>903961</xdr:colOff>
                    <xdr:row>6</xdr:row>
                    <xdr:rowOff>66860</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228581</xdr:colOff>
                    <xdr:row>4</xdr:row>
                    <xdr:rowOff>110338</xdr:rowOff>
                  </from>
                  <to>
                    <xdr:col>3</xdr:col>
                    <xdr:colOff>506277</xdr:colOff>
                    <xdr:row>5</xdr:row>
                    <xdr:rowOff>204595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211240</xdr:colOff>
                    <xdr:row>6</xdr:row>
                    <xdr:rowOff>244</xdr:rowOff>
                  </from>
                  <to>
                    <xdr:col>3</xdr:col>
                    <xdr:colOff>477926</xdr:colOff>
                    <xdr:row>7</xdr:row>
                    <xdr:rowOff>52560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C2" sqref="C2"/>
    </sheetView>
  </sheetViews>
  <sheetFormatPr defaultRowHeight="13.5"/>
  <cols>
    <col min="1" max="1" width="4.625" customWidth="1"/>
  </cols>
  <sheetData>
    <row r="1" spans="2:14" ht="18.75">
      <c r="B1" s="58" t="s">
        <v>40</v>
      </c>
      <c r="C1" s="58"/>
      <c r="D1" s="58"/>
      <c r="E1" s="58"/>
      <c r="F1" s="58"/>
      <c r="G1" s="58"/>
      <c r="H1" s="58"/>
      <c r="I1" s="58"/>
      <c r="J1" s="58"/>
      <c r="K1" s="58"/>
      <c r="L1" s="58"/>
      <c r="M1" s="58"/>
      <c r="N1" s="58"/>
    </row>
    <row r="3" spans="2:14">
      <c r="B3" s="56" t="s">
        <v>41</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42</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43</v>
      </c>
    </row>
    <row r="11" spans="2:14">
      <c r="B11" t="s">
        <v>44</v>
      </c>
    </row>
    <row r="13" spans="2:14">
      <c r="B13" t="s">
        <v>45</v>
      </c>
    </row>
    <row r="14" spans="2:14">
      <c r="B14" t="s">
        <v>46</v>
      </c>
    </row>
    <row r="16" spans="2:14">
      <c r="B16" t="s">
        <v>47</v>
      </c>
    </row>
    <row r="17" spans="2:14">
      <c r="B17" s="56" t="s">
        <v>48</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49</v>
      </c>
    </row>
    <row r="21" spans="2:14">
      <c r="B21" t="s">
        <v>50</v>
      </c>
    </row>
    <row r="23" spans="2:14">
      <c r="B23" t="s">
        <v>51</v>
      </c>
    </row>
    <row r="24" spans="2:14">
      <c r="B24" t="s">
        <v>52</v>
      </c>
    </row>
    <row r="25" spans="2:14">
      <c r="B25" t="s">
        <v>53</v>
      </c>
    </row>
    <row r="28" spans="2:14">
      <c r="B28" t="s">
        <v>54</v>
      </c>
    </row>
    <row r="30" spans="2:14">
      <c r="B30" s="56" t="s">
        <v>55</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56</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57</v>
      </c>
    </row>
    <row r="38" spans="2:14">
      <c r="B38" t="s">
        <v>58</v>
      </c>
    </row>
    <row r="40" spans="2:14">
      <c r="B40" t="s">
        <v>59</v>
      </c>
    </row>
    <row r="41" spans="2:14">
      <c r="B41" t="s">
        <v>60</v>
      </c>
    </row>
    <row r="42" spans="2:14">
      <c r="B42" t="s">
        <v>61</v>
      </c>
    </row>
    <row r="43" spans="2:14">
      <c r="B43" s="56" t="s">
        <v>62</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63</v>
      </c>
    </row>
    <row r="48" spans="2:14">
      <c r="B48" t="s">
        <v>64</v>
      </c>
    </row>
    <row r="50" spans="2:14">
      <c r="B50" s="56" t="s">
        <v>65</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66</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67</v>
      </c>
    </row>
    <row r="60" spans="2:14">
      <c r="B60" t="s">
        <v>68</v>
      </c>
    </row>
    <row r="61" spans="2:14">
      <c r="B61" t="s">
        <v>69</v>
      </c>
    </row>
    <row r="62" spans="2:14">
      <c r="B62" t="s">
        <v>70</v>
      </c>
    </row>
    <row r="64" spans="2:14">
      <c r="B64" s="56" t="s">
        <v>71</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72</v>
      </c>
      <c r="C67" s="57"/>
      <c r="D67" s="57"/>
      <c r="E67" s="57"/>
      <c r="F67" s="57"/>
      <c r="G67" s="57"/>
      <c r="H67" s="57"/>
      <c r="I67" s="57"/>
      <c r="J67" s="57"/>
      <c r="K67" s="57"/>
      <c r="L67" s="57"/>
      <c r="M67" s="57"/>
      <c r="N67" s="57"/>
    </row>
    <row r="68" spans="2:14">
      <c r="B68" s="57" t="s">
        <v>73</v>
      </c>
      <c r="C68" s="57"/>
      <c r="D68" s="57"/>
      <c r="E68" s="57"/>
      <c r="F68" s="57"/>
      <c r="G68" s="57"/>
      <c r="H68" s="57"/>
      <c r="I68" s="57"/>
      <c r="J68" s="57"/>
      <c r="K68" s="57"/>
      <c r="L68" s="57"/>
      <c r="M68" s="57"/>
      <c r="N68" s="57"/>
    </row>
    <row r="69" spans="2:14">
      <c r="B69" s="57" t="s">
        <v>74</v>
      </c>
      <c r="C69" s="57"/>
      <c r="D69" s="57"/>
      <c r="E69" s="57"/>
      <c r="F69" s="57"/>
      <c r="G69" s="57"/>
      <c r="H69" s="57"/>
      <c r="I69" s="57"/>
      <c r="J69" s="57"/>
      <c r="K69" s="57"/>
      <c r="L69" s="57"/>
      <c r="M69" s="57"/>
      <c r="N69" s="57"/>
    </row>
    <row r="70" spans="2:14">
      <c r="B70" s="57" t="s">
        <v>75</v>
      </c>
      <c r="C70" s="57"/>
      <c r="D70" s="57"/>
      <c r="E70" s="57"/>
      <c r="F70" s="57"/>
      <c r="G70" s="57"/>
      <c r="H70" s="57"/>
      <c r="I70" s="57"/>
      <c r="J70" s="57"/>
      <c r="K70" s="57"/>
      <c r="L70" s="57"/>
      <c r="M70" s="57"/>
      <c r="N70" s="57"/>
    </row>
    <row r="71" spans="2:14">
      <c r="B71" s="57" t="s">
        <v>76</v>
      </c>
      <c r="C71" s="57"/>
      <c r="D71" s="57"/>
      <c r="E71" s="57"/>
      <c r="F71" s="57"/>
      <c r="G71" s="57"/>
      <c r="H71" s="57"/>
      <c r="I71" s="57"/>
      <c r="J71" s="57"/>
      <c r="K71" s="57"/>
      <c r="L71" s="57"/>
      <c r="M71" s="57"/>
      <c r="N71" s="57"/>
    </row>
    <row r="72" spans="2:14">
      <c r="B72" s="57" t="s">
        <v>77</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78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79</v>
      </c>
    </row>
    <row r="77" spans="2:14">
      <c r="B77" t="s">
        <v>80</v>
      </c>
    </row>
    <row r="78" spans="2:14">
      <c r="B78" t="s">
        <v>81</v>
      </c>
    </row>
    <row r="79" spans="2:14">
      <c r="B79" t="s">
        <v>82</v>
      </c>
    </row>
    <row r="80" spans="2:14">
      <c r="B80" t="s">
        <v>83</v>
      </c>
    </row>
    <row r="81" spans="2:14">
      <c r="B81" t="s">
        <v>84</v>
      </c>
    </row>
    <row r="83" spans="2:14">
      <c r="B83" s="56" t="s">
        <v>85</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86</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87</v>
      </c>
    </row>
    <row r="88" spans="2:14">
      <c r="B88" t="s">
        <v>88</v>
      </c>
    </row>
    <row r="89" spans="2:14">
      <c r="B89" t="s">
        <v>89</v>
      </c>
    </row>
    <row r="90" spans="2:14">
      <c r="B90" t="s">
        <v>90</v>
      </c>
    </row>
    <row r="92" spans="2:14">
      <c r="B92" s="56" t="s">
        <v>91</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92</v>
      </c>
    </row>
    <row r="95" spans="2:14">
      <c r="B95" s="56" t="s">
        <v>93</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94</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95</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96</v>
      </c>
      <c r="C102" s="57"/>
      <c r="D102" s="57"/>
      <c r="E102" s="57"/>
      <c r="F102" s="57"/>
      <c r="G102" s="57"/>
      <c r="H102" s="57"/>
      <c r="I102" s="57"/>
      <c r="J102" s="57"/>
      <c r="K102" s="57"/>
      <c r="L102" s="57"/>
      <c r="M102" s="57"/>
      <c r="N102" s="57"/>
    </row>
    <row r="103" spans="2:14">
      <c r="B103" s="57" t="s">
        <v>97</v>
      </c>
      <c r="C103" s="57"/>
      <c r="D103" s="57"/>
      <c r="E103" s="57"/>
      <c r="F103" s="57"/>
      <c r="G103" s="57"/>
      <c r="H103" s="57"/>
      <c r="I103" s="57"/>
      <c r="J103" s="57"/>
      <c r="K103" s="57"/>
      <c r="L103" s="57"/>
      <c r="M103" s="57"/>
      <c r="N103" s="57"/>
    </row>
    <row r="104" spans="2:14">
      <c r="B104" s="57" t="s">
        <v>98</v>
      </c>
      <c r="C104" s="57"/>
      <c r="D104" s="57"/>
      <c r="E104" s="57"/>
      <c r="F104" s="57"/>
      <c r="G104" s="57"/>
      <c r="H104" s="57"/>
      <c r="I104" s="57"/>
      <c r="J104" s="57"/>
      <c r="K104" s="57"/>
      <c r="L104" s="57"/>
      <c r="M104" s="57"/>
      <c r="N104" s="57"/>
    </row>
    <row r="105" spans="2:14">
      <c r="B105" s="57" t="s">
        <v>99</v>
      </c>
      <c r="C105" s="57"/>
      <c r="D105" s="57"/>
      <c r="E105" s="57"/>
      <c r="F105" s="57"/>
      <c r="G105" s="57"/>
      <c r="H105" s="57"/>
      <c r="I105" s="57"/>
      <c r="J105" s="57"/>
      <c r="K105" s="57"/>
      <c r="L105" s="57"/>
      <c r="M105" s="57"/>
      <c r="N105" s="57"/>
    </row>
    <row r="106" spans="2:14">
      <c r="B106" s="57" t="s">
        <v>100</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101</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102</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103</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104</v>
      </c>
    </row>
    <row r="116" spans="2:14">
      <c r="B116" t="s">
        <v>105</v>
      </c>
    </row>
    <row r="117" spans="2:14">
      <c r="B117" t="s">
        <v>106</v>
      </c>
    </row>
    <row r="119" spans="2:14">
      <c r="B119" s="56" t="s">
        <v>107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108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109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110</v>
      </c>
    </row>
    <row r="134" spans="2:14">
      <c r="B134" t="s">
        <v>111</v>
      </c>
    </row>
    <row r="135" spans="2:14">
      <c r="B135" t="s">
        <v>112</v>
      </c>
    </row>
    <row r="136" spans="2:14">
      <c r="B136" t="s">
        <v>113</v>
      </c>
    </row>
    <row r="137" spans="2:14">
      <c r="B137" s="56" t="s">
        <v>114</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115</v>
      </c>
    </row>
    <row r="140" spans="2:14">
      <c r="B140" t="s">
        <v>116</v>
      </c>
    </row>
    <row r="142" spans="2:14">
      <c r="B142" t="s">
        <v>117</v>
      </c>
    </row>
    <row r="145" spans="2:14">
      <c r="B145" t="s">
        <v>118</v>
      </c>
    </row>
    <row r="147" spans="2:14">
      <c r="B147" s="56" t="s">
        <v>119</v>
      </c>
      <c r="C147" s="56"/>
      <c r="D147" s="56"/>
      <c r="E147" s="56"/>
      <c r="F147" s="56"/>
      <c r="G147" s="56"/>
      <c r="H147" s="56"/>
      <c r="I147" s="56"/>
      <c r="J147" s="56"/>
      <c r="K147" s="56"/>
      <c r="L147" s="56"/>
      <c r="M147" s="56"/>
      <c r="N147" s="56"/>
    </row>
    <row r="148" spans="2:14">
      <c r="B148" t="s">
        <v>120</v>
      </c>
    </row>
    <row r="149" spans="2:14">
      <c r="B149" t="s">
        <v>121</v>
      </c>
    </row>
    <row r="150" spans="2:14">
      <c r="B150" t="s">
        <v>122</v>
      </c>
    </row>
    <row r="151" spans="2:14">
      <c r="B151" s="56" t="s">
        <v>123</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124</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125</v>
      </c>
    </row>
    <row r="160" spans="2:14">
      <c r="B160" s="56" t="s">
        <v>126</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127</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128</v>
      </c>
    </row>
    <row r="168" spans="2:14">
      <c r="B168" t="s">
        <v>129</v>
      </c>
    </row>
    <row r="171" spans="2:14">
      <c r="B171" t="s">
        <v>130</v>
      </c>
    </row>
    <row r="172" spans="2:14">
      <c r="B172" t="s">
        <v>131</v>
      </c>
    </row>
    <row r="175" spans="2:14">
      <c r="B175" t="s">
        <v>132</v>
      </c>
    </row>
    <row r="177" spans="2:2">
      <c r="B177" t="s">
        <v>133</v>
      </c>
    </row>
    <row r="178" spans="2:2">
      <c r="B178" t="s">
        <v>134</v>
      </c>
    </row>
    <row r="179" spans="2:2">
      <c r="B179" t="s">
        <v>135</v>
      </c>
    </row>
    <row r="180" spans="2:2">
      <c r="B180" t="s">
        <v>136</v>
      </c>
    </row>
    <row r="181" spans="2:2">
      <c r="B181" t="s">
        <v>137</v>
      </c>
    </row>
    <row r="182" spans="2:2">
      <c r="B182" t="s">
        <v>138</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bottomRight" activeCell="D14" sqref="D14"/>
      <selection pane="bottomLeft" activeCell="A13" sqref="A13"/>
      <selection pane="topRight" activeCell="D1" sqref="D1"/>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45307</v>
      </c>
    </row>
    <row r="2" spans="1:14" ht="20.100000000000001" customHeight="1" thickBot="1">
      <c r="A2" s="53" t="s">
        <v>0</v>
      </c>
      <c r="B2" s="53"/>
      <c r="C2" s="53"/>
      <c r="D2" s="53"/>
      <c r="E2" s="53"/>
      <c r="F2" s="53"/>
      <c r="G2" s="53"/>
      <c r="H2" s="53"/>
      <c r="I2" s="53"/>
      <c r="J2" s="53"/>
    </row>
    <row r="3" spans="1:14" ht="20.100000000000001" customHeight="1" thickBot="1">
      <c r="A3" s="7" t="s">
        <v>1</v>
      </c>
      <c r="B3" s="11" t="s">
        <v>2</v>
      </c>
      <c r="C3" s="45" t="s">
        <v>3</v>
      </c>
      <c r="G3" s="1" t="s">
        <v>4</v>
      </c>
    </row>
    <row r="4" spans="1:14" ht="22.5" customHeight="1">
      <c r="A4" s="5"/>
      <c r="B4" s="5"/>
      <c r="C4" s="6"/>
      <c r="D4" s="5"/>
      <c r="E4" s="5"/>
      <c r="F4" s="5"/>
      <c r="G4" s="5"/>
      <c r="H4" s="5"/>
      <c r="I4" s="5"/>
      <c r="J4" s="5"/>
      <c r="K4" s="5"/>
      <c r="L4" s="5"/>
      <c r="M4" s="5"/>
      <c r="N4" s="5"/>
    </row>
    <row r="5" spans="1:14" ht="20.100000000000001" customHeight="1" thickBot="1">
      <c r="A5" s="5" t="s">
        <v>5</v>
      </c>
      <c r="B5" s="5"/>
      <c r="C5" s="6"/>
      <c r="D5" s="5"/>
      <c r="E5" s="5"/>
      <c r="F5" s="5"/>
      <c r="G5" s="5"/>
      <c r="H5" s="5"/>
      <c r="I5" s="5"/>
      <c r="J5" s="5"/>
      <c r="K5" s="5"/>
      <c r="L5" s="5"/>
      <c r="M5" s="5"/>
      <c r="N5" s="5"/>
    </row>
    <row r="6" spans="1:14" ht="20.100000000000001" customHeight="1" thickTop="1" thickBot="1">
      <c r="A6" s="7" t="s">
        <v>1</v>
      </c>
      <c r="B6" s="11" t="s">
        <v>6</v>
      </c>
      <c r="C6" s="13" t="s">
        <v>7</v>
      </c>
    </row>
    <row r="7" spans="1:14" ht="20.100000000000001" customHeight="1" thickTop="1" thickBot="1">
      <c r="A7" s="7" t="s">
        <v>1</v>
      </c>
      <c r="B7" s="11" t="s">
        <v>8</v>
      </c>
      <c r="C7" s="13"/>
      <c r="E7" s="54"/>
      <c r="F7" s="55"/>
      <c r="G7" s="23"/>
      <c r="I7" s="46"/>
      <c r="J7" s="47"/>
      <c r="K7" s="47"/>
      <c r="L7" s="47"/>
      <c r="M7" s="47"/>
    </row>
    <row r="8" spans="1:14" ht="20.100000000000001" customHeight="1" thickTop="1" thickBot="1">
      <c r="A8" s="7" t="s">
        <v>1</v>
      </c>
      <c r="B8" s="12" t="s">
        <v>9</v>
      </c>
      <c r="C8" s="13"/>
      <c r="E8" s="55"/>
      <c r="F8" s="55"/>
      <c r="G8" s="23"/>
      <c r="I8" s="47"/>
      <c r="J8" s="47"/>
      <c r="K8" s="47"/>
      <c r="L8" s="47"/>
      <c r="M8" s="47"/>
    </row>
    <row r="9" spans="1:14" ht="20.100000000000001" customHeight="1" thickTop="1" thickBot="1">
      <c r="A9" s="7" t="s">
        <v>1</v>
      </c>
      <c r="B9" s="12" t="s">
        <v>10</v>
      </c>
      <c r="C9" s="13"/>
      <c r="E9" s="23"/>
      <c r="F9" s="23"/>
      <c r="G9" s="23"/>
    </row>
    <row r="10" spans="1:14" ht="20.100000000000001" customHeight="1" thickTop="1" thickBot="1">
      <c r="A10" s="7" t="s">
        <v>1</v>
      </c>
      <c r="B10" s="12" t="s">
        <v>11</v>
      </c>
      <c r="C10" s="13"/>
    </row>
    <row r="11" spans="1:14" ht="20.100000000000001" customHeight="1" thickTop="1" thickBot="1">
      <c r="A11" s="7" t="s">
        <v>1</v>
      </c>
      <c r="B11" s="10" t="s">
        <v>12</v>
      </c>
      <c r="C11" s="14" t="s">
        <v>13</v>
      </c>
      <c r="D11" s="10" t="s">
        <v>14</v>
      </c>
      <c r="E11" s="20">
        <f>C12</f>
        <v>1</v>
      </c>
      <c r="F11" s="25" t="s">
        <v>15</v>
      </c>
      <c r="G11" s="29" t="s">
        <v>16</v>
      </c>
      <c r="H11" s="32">
        <f>E11*リスト!L2</f>
        <v>5500</v>
      </c>
    </row>
    <row r="12" spans="1:14" ht="20.100000000000001" customHeight="1" thickBot="1">
      <c r="A12" s="7" t="s">
        <v>1</v>
      </c>
      <c r="B12" s="1" t="s">
        <v>17</v>
      </c>
      <c r="C12" s="37">
        <f>COUNTIF($G$17:$G$1016,"学生")</f>
        <v>1</v>
      </c>
      <c r="D12" s="1" t="s">
        <v>18</v>
      </c>
      <c r="E12" s="20">
        <f>C13</f>
        <v>2</v>
      </c>
      <c r="F12" s="25" t="s">
        <v>19</v>
      </c>
      <c r="G12" s="31" t="s">
        <v>20</v>
      </c>
      <c r="H12" s="33">
        <f>E12*リスト!L1</f>
        <v>26400</v>
      </c>
    </row>
    <row r="13" spans="1:14" ht="20.100000000000001" customHeight="1" thickBot="1">
      <c r="A13" s="7" t="s">
        <v>1</v>
      </c>
      <c r="B13" s="1" t="s">
        <v>21</v>
      </c>
      <c r="C13" s="37">
        <f>COUNTIF($G$17:$G$1016,"一般")</f>
        <v>2</v>
      </c>
      <c r="D13" s="1" t="s">
        <v>18</v>
      </c>
      <c r="E13" s="20">
        <f>E11+E12</f>
        <v>3</v>
      </c>
      <c r="F13" s="25" t="s">
        <v>22</v>
      </c>
      <c r="G13" s="30" t="s">
        <v>23</v>
      </c>
      <c r="H13" s="34">
        <f>SUM(H11:H12)</f>
        <v>31900</v>
      </c>
    </row>
    <row r="14" spans="1:14" ht="20.100000000000001" customHeight="1" thickBot="1">
      <c r="A14" s="7" t="s">
        <v>1</v>
      </c>
      <c r="B14" s="1" t="s">
        <v>24</v>
      </c>
      <c r="C14" s="15"/>
      <c r="E14" s="24"/>
      <c r="F14" s="25"/>
      <c r="H14" s="36"/>
    </row>
    <row r="15" spans="1:14" ht="20.100000000000001" customHeight="1">
      <c r="A15" s="5" t="s">
        <v>25</v>
      </c>
      <c r="B15" s="5"/>
      <c r="C15" s="6"/>
      <c r="D15" s="5"/>
      <c r="E15" s="5"/>
      <c r="F15" s="5"/>
      <c r="G15" s="5"/>
      <c r="H15" s="5"/>
      <c r="I15" s="5"/>
      <c r="J15" s="5"/>
      <c r="K15" s="5"/>
      <c r="L15" s="5"/>
      <c r="M15" s="5"/>
      <c r="N15" s="5"/>
    </row>
    <row r="16" spans="1:14" ht="20.100000000000001" customHeight="1" thickBot="1">
      <c r="A16" s="4" t="s">
        <v>26</v>
      </c>
      <c r="B16" s="52" t="s">
        <v>27</v>
      </c>
      <c r="C16" s="8" t="s">
        <v>28</v>
      </c>
      <c r="D16" s="9" t="s">
        <v>29</v>
      </c>
      <c r="E16" s="8" t="s">
        <v>30</v>
      </c>
      <c r="F16" s="4" t="s">
        <v>31</v>
      </c>
      <c r="G16" s="26" t="s">
        <v>32</v>
      </c>
      <c r="H16" s="8" t="s">
        <v>33</v>
      </c>
      <c r="I16" s="4" t="s">
        <v>34</v>
      </c>
      <c r="J16" s="8" t="s">
        <v>35</v>
      </c>
      <c r="K16" s="8" t="s">
        <v>36</v>
      </c>
      <c r="L16" s="8" t="s">
        <v>37</v>
      </c>
      <c r="M16" s="42" t="s">
        <v>38</v>
      </c>
      <c r="N16" s="42" t="s">
        <v>39</v>
      </c>
    </row>
    <row r="17" spans="1:14" ht="20.100000000000001" customHeight="1" thickTop="1">
      <c r="A17" s="2">
        <v>1</v>
      </c>
      <c r="B17" s="51" t="s">
        <v>139</v>
      </c>
      <c r="C17" s="16" t="s">
        <v>140</v>
      </c>
      <c r="D17" s="38" t="s">
        <v>141</v>
      </c>
      <c r="E17" s="21">
        <v>36588</v>
      </c>
      <c r="F17" s="17" t="s">
        <v>142</v>
      </c>
      <c r="G17" s="17" t="s">
        <v>143</v>
      </c>
      <c r="H17" s="17" t="s">
        <v>144</v>
      </c>
      <c r="I17" s="17" t="s">
        <v>145</v>
      </c>
      <c r="J17" s="41"/>
      <c r="K17" s="39"/>
      <c r="L17" s="39"/>
      <c r="M17" s="39" t="s">
        <v>146</v>
      </c>
      <c r="N17" s="39" t="s">
        <v>147</v>
      </c>
    </row>
    <row r="18" spans="1:14" ht="20.100000000000001" customHeight="1">
      <c r="A18" s="3">
        <v>2</v>
      </c>
      <c r="B18" s="49" t="s">
        <v>139</v>
      </c>
      <c r="C18" s="18" t="s">
        <v>148</v>
      </c>
      <c r="D18" s="18" t="s">
        <v>149</v>
      </c>
      <c r="E18" s="27">
        <v>28313</v>
      </c>
      <c r="F18" s="19" t="s">
        <v>150</v>
      </c>
      <c r="G18" s="28" t="s">
        <v>151</v>
      </c>
      <c r="H18" s="28" t="s">
        <v>144</v>
      </c>
      <c r="I18" s="19" t="s">
        <v>152</v>
      </c>
      <c r="J18" s="40" t="s">
        <v>153</v>
      </c>
      <c r="K18" s="40" t="s">
        <v>154</v>
      </c>
      <c r="L18" s="40" t="s">
        <v>155</v>
      </c>
      <c r="M18" s="40"/>
      <c r="N18" s="40"/>
    </row>
    <row r="19" spans="1:14" ht="20.100000000000001" customHeight="1">
      <c r="A19" s="3">
        <v>3</v>
      </c>
      <c r="B19" s="49" t="s">
        <v>156</v>
      </c>
      <c r="C19" s="18" t="s">
        <v>157</v>
      </c>
      <c r="D19" s="18" t="s">
        <v>158</v>
      </c>
      <c r="E19" s="22">
        <v>36078</v>
      </c>
      <c r="F19" s="19" t="s">
        <v>159</v>
      </c>
      <c r="G19" s="19" t="s">
        <v>151</v>
      </c>
      <c r="H19" s="19" t="s">
        <v>144</v>
      </c>
      <c r="I19" s="19" t="s">
        <v>160</v>
      </c>
      <c r="J19" s="40" t="s">
        <v>161</v>
      </c>
      <c r="K19" s="40" t="s">
        <v>162</v>
      </c>
      <c r="L19" s="40" t="s">
        <v>163</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Gbk8YEYN8yVT599xUzfqmv7KqRVa47V2kDxPlT8KMoGYKHkritkM4qtt+98QEQNBrS0wJcAOLRZfY+WPUlbFwA==" saltValue="3W1mDjxRFelRhdXjCbHmCg=="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682487</xdr:colOff>
                    <xdr:row>4</xdr:row>
                    <xdr:rowOff>210839</xdr:rowOff>
                  </from>
                  <to>
                    <xdr:col>5</xdr:col>
                    <xdr:colOff>949013</xdr:colOff>
                    <xdr:row>6</xdr:row>
                    <xdr:rowOff>78032</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229911</xdr:colOff>
                    <xdr:row>4</xdr:row>
                    <xdr:rowOff>110338</xdr:rowOff>
                  </from>
                  <to>
                    <xdr:col>3</xdr:col>
                    <xdr:colOff>518425</xdr:colOff>
                    <xdr:row>5</xdr:row>
                    <xdr:rowOff>204595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211895</xdr:colOff>
                    <xdr:row>6</xdr:row>
                    <xdr:rowOff>244</xdr:rowOff>
                  </from>
                  <to>
                    <xdr:col>3</xdr:col>
                    <xdr:colOff>488970</xdr:colOff>
                    <xdr:row>7</xdr:row>
                    <xdr:rowOff>52560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150</v>
      </c>
      <c r="B1" t="s">
        <v>164</v>
      </c>
      <c r="C1" s="43" t="s">
        <v>165</v>
      </c>
      <c r="D1" s="43" t="s">
        <v>166</v>
      </c>
      <c r="E1" s="43" t="s">
        <v>167</v>
      </c>
      <c r="F1" s="43" t="s">
        <v>151</v>
      </c>
      <c r="G1" s="43" t="s">
        <v>168</v>
      </c>
      <c r="H1" s="43" t="s">
        <v>169</v>
      </c>
      <c r="I1" s="43" t="s">
        <v>139</v>
      </c>
      <c r="K1">
        <v>12000</v>
      </c>
      <c r="L1">
        <f>ROUND(K1*(1+M$2),0)</f>
        <v>13200</v>
      </c>
      <c r="M1" t="s">
        <v>170</v>
      </c>
    </row>
    <row r="2" spans="1:13">
      <c r="A2" t="s">
        <v>142</v>
      </c>
      <c r="B2" t="s">
        <v>171</v>
      </c>
      <c r="C2" s="43" t="s">
        <v>172</v>
      </c>
      <c r="D2" s="43" t="s">
        <v>173</v>
      </c>
      <c r="E2" s="43" t="s">
        <v>174</v>
      </c>
      <c r="F2" s="43" t="s">
        <v>143</v>
      </c>
      <c r="G2" s="43" t="s">
        <v>175</v>
      </c>
      <c r="H2" s="43" t="s">
        <v>176</v>
      </c>
      <c r="I2" s="43" t="s">
        <v>156</v>
      </c>
      <c r="K2">
        <v>5000</v>
      </c>
      <c r="L2">
        <f>ROUND(K2*(1+M$2),0)</f>
        <v>5500</v>
      </c>
      <c r="M2" s="35">
        <v>0.1</v>
      </c>
    </row>
    <row r="3" spans="1:13">
      <c r="A3" t="s">
        <v>159</v>
      </c>
      <c r="B3" t="s">
        <v>177</v>
      </c>
      <c r="C3" s="43" t="s">
        <v>178</v>
      </c>
      <c r="D3" s="43" t="s">
        <v>179</v>
      </c>
      <c r="E3" s="43" t="s">
        <v>180</v>
      </c>
      <c r="F3" s="43" t="s">
        <v>181</v>
      </c>
      <c r="G3" s="43" t="s">
        <v>182</v>
      </c>
      <c r="H3" s="43" t="s">
        <v>183</v>
      </c>
      <c r="K3">
        <v>10800</v>
      </c>
      <c r="L3">
        <f t="shared" ref="L3:L5" si="0">ROUND(K3*(1+M$2),0)</f>
        <v>11880</v>
      </c>
    </row>
    <row r="4" spans="1:13">
      <c r="B4" t="s">
        <v>184</v>
      </c>
      <c r="C4" s="43" t="s">
        <v>185</v>
      </c>
      <c r="D4" s="43" t="s">
        <v>186</v>
      </c>
      <c r="E4" s="43" t="s">
        <v>187</v>
      </c>
      <c r="F4" s="43" t="s">
        <v>188</v>
      </c>
      <c r="H4" s="43" t="s">
        <v>189</v>
      </c>
      <c r="K4">
        <v>9600</v>
      </c>
      <c r="L4">
        <f t="shared" si="0"/>
        <v>10560</v>
      </c>
    </row>
    <row r="5" spans="1:13">
      <c r="B5" t="s">
        <v>190</v>
      </c>
      <c r="C5" s="43" t="s">
        <v>191</v>
      </c>
      <c r="D5" s="43" t="s">
        <v>192</v>
      </c>
      <c r="E5" s="23" t="s">
        <v>193</v>
      </c>
      <c r="F5" s="43" t="s">
        <v>194</v>
      </c>
      <c r="H5" s="43" t="s">
        <v>195</v>
      </c>
      <c r="K5">
        <v>8400</v>
      </c>
      <c r="L5">
        <f t="shared" si="0"/>
        <v>9240</v>
      </c>
    </row>
    <row r="6" spans="1:13">
      <c r="B6" t="s">
        <v>196</v>
      </c>
      <c r="C6" s="43" t="s">
        <v>197</v>
      </c>
      <c r="D6" s="43" t="s">
        <v>198</v>
      </c>
      <c r="E6" s="43" t="s">
        <v>199</v>
      </c>
      <c r="H6" s="43" t="s">
        <v>200</v>
      </c>
    </row>
    <row r="7" spans="1:13">
      <c r="B7" t="s">
        <v>201</v>
      </c>
      <c r="C7" s="43" t="s">
        <v>202</v>
      </c>
      <c r="D7" s="43" t="s">
        <v>203</v>
      </c>
      <c r="H7" s="43" t="s">
        <v>204</v>
      </c>
    </row>
    <row r="8" spans="1:13">
      <c r="B8" t="s">
        <v>205</v>
      </c>
      <c r="C8" s="43" t="s">
        <v>206</v>
      </c>
      <c r="D8" s="43" t="s">
        <v>207</v>
      </c>
      <c r="H8" s="43" t="s">
        <v>208</v>
      </c>
    </row>
    <row r="9" spans="1:13">
      <c r="B9" t="s">
        <v>209</v>
      </c>
      <c r="C9" s="43" t="s">
        <v>210</v>
      </c>
      <c r="D9" s="43" t="s">
        <v>199</v>
      </c>
      <c r="H9" s="43" t="s">
        <v>211</v>
      </c>
    </row>
    <row r="10" spans="1:13">
      <c r="B10" t="s">
        <v>212</v>
      </c>
      <c r="C10" s="43" t="s">
        <v>213</v>
      </c>
      <c r="H10" s="43" t="s">
        <v>214</v>
      </c>
    </row>
    <row r="11" spans="1:13">
      <c r="B11" t="s">
        <v>215</v>
      </c>
      <c r="C11" s="43" t="s">
        <v>216</v>
      </c>
      <c r="H11" s="43" t="s">
        <v>217</v>
      </c>
    </row>
    <row r="12" spans="1:13">
      <c r="B12" t="s">
        <v>218</v>
      </c>
      <c r="C12" s="43" t="s">
        <v>219</v>
      </c>
    </row>
    <row r="13" spans="1:13">
      <c r="B13" t="s">
        <v>220</v>
      </c>
      <c r="C13" s="43" t="s">
        <v>221</v>
      </c>
    </row>
    <row r="14" spans="1:13">
      <c r="B14" t="s">
        <v>222</v>
      </c>
      <c r="C14" s="43" t="s">
        <v>223</v>
      </c>
    </row>
    <row r="15" spans="1:13">
      <c r="B15" t="s">
        <v>224</v>
      </c>
      <c r="C15" s="43" t="s">
        <v>225</v>
      </c>
    </row>
    <row r="16" spans="1:13">
      <c r="B16" t="s">
        <v>226</v>
      </c>
      <c r="C16" s="43" t="s">
        <v>227</v>
      </c>
    </row>
    <row r="17" spans="2:2">
      <c r="B17" t="s">
        <v>228</v>
      </c>
    </row>
    <row r="18" spans="2:2">
      <c r="B18" t="s">
        <v>229</v>
      </c>
    </row>
    <row r="19" spans="2:2">
      <c r="B19" t="s">
        <v>230</v>
      </c>
    </row>
    <row r="20" spans="2:2">
      <c r="B20" t="s">
        <v>231</v>
      </c>
    </row>
    <row r="21" spans="2:2">
      <c r="B21" t="s">
        <v>232</v>
      </c>
    </row>
    <row r="22" spans="2:2">
      <c r="B22" t="s">
        <v>233</v>
      </c>
    </row>
    <row r="23" spans="2:2">
      <c r="B23" t="s">
        <v>234</v>
      </c>
    </row>
    <row r="24" spans="2:2">
      <c r="B24" t="s">
        <v>235</v>
      </c>
    </row>
    <row r="25" spans="2:2">
      <c r="B25" t="s">
        <v>236</v>
      </c>
    </row>
    <row r="26" spans="2:2">
      <c r="B26" t="s">
        <v>237</v>
      </c>
    </row>
    <row r="27" spans="2:2">
      <c r="B27" t="s">
        <v>238</v>
      </c>
    </row>
    <row r="28" spans="2:2">
      <c r="B28" t="s">
        <v>239</v>
      </c>
    </row>
    <row r="29" spans="2:2">
      <c r="B29" t="s">
        <v>240</v>
      </c>
    </row>
    <row r="30" spans="2:2">
      <c r="B30" t="s">
        <v>241</v>
      </c>
    </row>
    <row r="31" spans="2:2">
      <c r="B31" t="s">
        <v>242</v>
      </c>
    </row>
    <row r="32" spans="2:2">
      <c r="B32" t="s">
        <v>243</v>
      </c>
    </row>
    <row r="33" spans="2:2">
      <c r="B33" t="s">
        <v>244</v>
      </c>
    </row>
    <row r="34" spans="2:2">
      <c r="B34" t="s">
        <v>245</v>
      </c>
    </row>
    <row r="35" spans="2:2">
      <c r="B35" t="s">
        <v>246</v>
      </c>
    </row>
    <row r="36" spans="2:2">
      <c r="B36" t="s">
        <v>247</v>
      </c>
    </row>
    <row r="37" spans="2:2">
      <c r="B37" t="s">
        <v>248</v>
      </c>
    </row>
    <row r="38" spans="2:2">
      <c r="B38" t="s">
        <v>249</v>
      </c>
    </row>
    <row r="39" spans="2:2">
      <c r="B39" t="s">
        <v>250</v>
      </c>
    </row>
    <row r="40" spans="2:2">
      <c r="B40" t="s">
        <v>251</v>
      </c>
    </row>
    <row r="41" spans="2:2">
      <c r="B41" t="s">
        <v>252</v>
      </c>
    </row>
    <row r="42" spans="2:2">
      <c r="B42" t="s">
        <v>253</v>
      </c>
    </row>
    <row r="43" spans="2:2">
      <c r="B43" t="s">
        <v>254</v>
      </c>
    </row>
    <row r="44" spans="2:2">
      <c r="B44" t="s">
        <v>255</v>
      </c>
    </row>
    <row r="45" spans="2:2">
      <c r="B45" t="s">
        <v>256</v>
      </c>
    </row>
    <row r="46" spans="2:2">
      <c r="B46" t="s">
        <v>257</v>
      </c>
    </row>
    <row r="47" spans="2:2">
      <c r="B47" t="s">
        <v>258</v>
      </c>
    </row>
    <row r="48" spans="2:2">
      <c r="B48" t="s">
        <v>259</v>
      </c>
    </row>
  </sheetData>
  <sheetProtection algorithmName="SHA-512" hashValue="aJw6BTqJxMohdLAsg5yHQD2UthVRXa8qhuVShJA5JYooSLaR9o+70HXI4AzHQwMYJ7OGgro+PWTXuTI5tB717Q==" saltValue="nsX1bvTRilA4SliWJ05/0g=="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8" ma:contentTypeDescription="新しいドキュメントを作成します。" ma:contentTypeScope="" ma:versionID="1efac33900c75945256e36fce58e98ed">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3b6ca5f4bff84d5d21ced6f0ed441d53"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B61F27E-CDEE-4597-AC4A-53475638E35C}"/>
</file>

<file path=customXml/itemProps2.xml><?xml version="1.0" encoding="utf-8"?>
<ds:datastoreItem xmlns:ds="http://schemas.openxmlformats.org/officeDocument/2006/customXml" ds:itemID="{5E01FB00-EFC4-4A0B-9E21-FCC123E2AD7E}"/>
</file>

<file path=customXml/itemProps3.xml><?xml version="1.0" encoding="utf-8"?>
<ds:datastoreItem xmlns:ds="http://schemas.openxmlformats.org/officeDocument/2006/customXml" ds:itemID="{04B9D224-9B52-4A7C-B6DD-8908D9C7446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姜 麗</cp:lastModifiedBy>
  <cp:revision/>
  <dcterms:created xsi:type="dcterms:W3CDTF">2006-09-16T00:00:00Z</dcterms:created>
  <dcterms:modified xsi:type="dcterms:W3CDTF">2024-01-16T01:23:21Z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y fmtid="{D5CDD505-2E9C-101B-9397-08002B2CF9AE}" pid="3" name="MediaServiceImageTags">
    <vt:lpwstr/>
  </property>
</Properties>
</file>